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<sst xmlns="http://schemas.openxmlformats.org/spreadsheetml/2006/main" count="83" uniqueCount="45">
  <si>
    <t>K</t>
  </si>
  <si>
    <t>TOTAL</t>
  </si>
  <si>
    <t>9-12</t>
  </si>
  <si>
    <t xml:space="preserve"> </t>
  </si>
  <si>
    <t>4-6</t>
  </si>
  <si>
    <t>7-8</t>
  </si>
  <si>
    <t>9</t>
  </si>
  <si>
    <t>10-12</t>
  </si>
  <si>
    <t>Allotment</t>
  </si>
  <si>
    <t>Grades</t>
  </si>
  <si>
    <t>Allocation Formula</t>
  </si>
  <si>
    <t>Max. Ave. Class Size</t>
  </si>
  <si>
    <t>Max. Indiv. Class Size</t>
  </si>
  <si>
    <t>K-3</t>
  </si>
  <si>
    <t xml:space="preserve">White Oak </t>
  </si>
  <si>
    <t xml:space="preserve">D. F. Walker </t>
  </si>
  <si>
    <t>Chowan</t>
  </si>
  <si>
    <t>John A. Holmes</t>
  </si>
  <si>
    <t>"001</t>
  </si>
  <si>
    <t>"005</t>
  </si>
  <si>
    <t>"007</t>
  </si>
  <si>
    <t>"003</t>
  </si>
  <si>
    <t>"027</t>
  </si>
  <si>
    <t>1 for math/sci/comp</t>
  </si>
  <si>
    <t>"032</t>
  </si>
  <si>
    <t>Units</t>
  </si>
  <si>
    <t>AP MOE</t>
  </si>
  <si>
    <t>$$$</t>
  </si>
  <si>
    <t>12.5% Student cap</t>
  </si>
  <si>
    <t>Difference</t>
  </si>
  <si>
    <t>ENROLLMENT</t>
  </si>
  <si>
    <t>MOE</t>
  </si>
  <si>
    <t>Increased Class Size K-12)</t>
  </si>
  <si>
    <t>Inc (4-12)</t>
  </si>
  <si>
    <t>No Increase</t>
  </si>
  <si>
    <t>Increase (7-12)</t>
  </si>
  <si>
    <t>ESTIMATED TEACHER ALLOTMENTS</t>
  </si>
  <si>
    <t>PLANNING ALLOTMENT (No Increase in Class Size):</t>
  </si>
  <si>
    <t>INCREASE IN CLASS SIZE BY 2 AT GRADES 7-12:</t>
  </si>
  <si>
    <t>INCREASE IN CLASS SIZE BY 2 AT GRADES 4-12:</t>
  </si>
  <si>
    <t>INCREASE IN CLASS SIZE BY 2 AT GRADES K-12:</t>
  </si>
  <si>
    <t>2009-2010 Allotted (DPI) ADM</t>
  </si>
  <si>
    <t>2009-2010 Estimated (Local 8/3/09) ADM</t>
  </si>
  <si>
    <t>STATE ALLOCATION FORMULA &amp; CLASS SIZE LIMITS</t>
  </si>
  <si>
    <t>(Without Increases - To Include Increases Add Two to Each column)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</si>
</sst>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4"/>
  <sheetViews>
    <sheetView tabSelected="1" view="pageLayout" workbookViewId="0" topLeftCell="A1">
      <selection activeCell="F3" sqref="F3"/>
    </sheetView>
  </sheetViews>
  <sheetFormatPr defaultColWidth="9.140625" defaultRowHeight="12.75"/>
  <cols>
    <col min="1" max="1" width="15.28125" style="1" customWidth="1"/>
    <col min="2" max="10" width="7.28125" style="0" customWidth="1"/>
    <col min="12" max="15" width="7.28125" style="0" customWidth="1"/>
  </cols>
  <sheetData>
    <row r="3" spans="1:2" ht="20.25">
      <c r="A3" s="35" t="s">
        <v>30</v>
      </c>
      <c r="B3" s="36"/>
    </row>
    <row r="4" spans="2:16" s="2" customFormat="1" ht="19.5" customHeight="1"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3" t="s">
        <v>2</v>
      </c>
      <c r="P4" s="2" t="s">
        <v>1</v>
      </c>
    </row>
    <row r="5" spans="1:16" s="4" customFormat="1" ht="47.25">
      <c r="A5" s="5" t="s">
        <v>41</v>
      </c>
      <c r="B5" s="26">
        <v>146</v>
      </c>
      <c r="C5" s="26">
        <v>192</v>
      </c>
      <c r="D5" s="26">
        <v>186</v>
      </c>
      <c r="E5" s="26">
        <v>179</v>
      </c>
      <c r="F5" s="26">
        <v>175</v>
      </c>
      <c r="G5" s="26">
        <v>155</v>
      </c>
      <c r="H5" s="26">
        <v>204</v>
      </c>
      <c r="I5" s="26">
        <v>166</v>
      </c>
      <c r="J5" s="26">
        <v>201</v>
      </c>
      <c r="K5" s="26">
        <v>233</v>
      </c>
      <c r="L5" s="26">
        <v>193</v>
      </c>
      <c r="M5" s="26">
        <v>179</v>
      </c>
      <c r="N5" s="26">
        <v>176</v>
      </c>
      <c r="O5" s="26">
        <f>SUM(K5:N5)</f>
        <v>781</v>
      </c>
      <c r="P5" s="27">
        <f>SUM(B5:N5)</f>
        <v>2385</v>
      </c>
    </row>
    <row r="6" spans="1:16" ht="47.25" customHeight="1">
      <c r="A6" s="5" t="s">
        <v>42</v>
      </c>
      <c r="B6" s="26">
        <v>155</v>
      </c>
      <c r="C6" s="26">
        <v>165</v>
      </c>
      <c r="D6" s="26">
        <v>195</v>
      </c>
      <c r="E6" s="26">
        <v>198</v>
      </c>
      <c r="F6" s="26">
        <v>166</v>
      </c>
      <c r="G6" s="26">
        <v>179</v>
      </c>
      <c r="H6" s="26">
        <v>159</v>
      </c>
      <c r="I6" s="26">
        <v>201</v>
      </c>
      <c r="J6" s="26">
        <v>166</v>
      </c>
      <c r="K6" s="26">
        <v>228</v>
      </c>
      <c r="L6" s="26">
        <v>207</v>
      </c>
      <c r="M6" s="26">
        <v>168</v>
      </c>
      <c r="N6" s="26">
        <v>159</v>
      </c>
      <c r="O6" s="26">
        <f>SUM(K6:N6)</f>
        <v>762</v>
      </c>
      <c r="P6" s="27">
        <f>SUM(B6:N6)</f>
        <v>2346</v>
      </c>
    </row>
    <row r="10" spans="1:8" ht="21" thickBot="1">
      <c r="A10" s="19" t="s">
        <v>36</v>
      </c>
      <c r="B10" s="20"/>
      <c r="C10" s="20"/>
      <c r="D10" s="20"/>
      <c r="E10" s="20"/>
      <c r="F10" s="20"/>
      <c r="G10" s="20"/>
      <c r="H10" s="20"/>
    </row>
    <row r="11" spans="1:9" ht="15.75">
      <c r="A11" s="9" t="s">
        <v>37</v>
      </c>
      <c r="B11" s="10"/>
      <c r="C11" s="10"/>
      <c r="D11" s="10"/>
      <c r="E11" s="10"/>
      <c r="F11" s="10"/>
      <c r="G11" s="10"/>
      <c r="H11" s="37">
        <v>112</v>
      </c>
      <c r="I11" s="37"/>
    </row>
    <row r="12" spans="1:11" ht="20.25" hidden="1">
      <c r="A12" s="9" t="s">
        <v>3</v>
      </c>
      <c r="B12" s="9" t="s">
        <v>18</v>
      </c>
      <c r="C12" s="9" t="s">
        <v>19</v>
      </c>
      <c r="D12" s="9" t="s">
        <v>20</v>
      </c>
      <c r="E12" s="9"/>
      <c r="F12" s="29" t="s">
        <v>21</v>
      </c>
      <c r="G12" s="30"/>
      <c r="H12" s="31" t="s">
        <v>22</v>
      </c>
      <c r="I12" s="32"/>
      <c r="J12" s="33" t="s">
        <v>24</v>
      </c>
      <c r="K12" s="34"/>
    </row>
    <row r="13" spans="1:11" ht="45" customHeight="1" hidden="1">
      <c r="A13" s="9"/>
      <c r="B13" s="14" t="s">
        <v>25</v>
      </c>
      <c r="C13" s="14" t="s">
        <v>26</v>
      </c>
      <c r="D13" s="14" t="s">
        <v>25</v>
      </c>
      <c r="E13" s="9"/>
      <c r="F13" s="12" t="s">
        <v>27</v>
      </c>
      <c r="G13" s="13"/>
      <c r="H13" s="17" t="s">
        <v>27</v>
      </c>
      <c r="I13" s="18"/>
      <c r="J13" s="8" t="s">
        <v>28</v>
      </c>
      <c r="K13" s="7" t="s">
        <v>27</v>
      </c>
    </row>
    <row r="14" spans="1:11" ht="15" hidden="1">
      <c r="A14" s="10" t="s">
        <v>14</v>
      </c>
      <c r="B14" s="10">
        <f>(B5+C5+D5)/18</f>
        <v>29.11111111111111</v>
      </c>
      <c r="C14" s="10">
        <f>SUM(B5:D5)/80</f>
        <v>6.55</v>
      </c>
      <c r="D14" s="10">
        <f>SUM(B5:D5)/200.1</f>
        <v>2.6186906546726636</v>
      </c>
      <c r="E14" s="10"/>
      <c r="F14" s="11">
        <f>SUM(B5:D5)*263.23</f>
        <v>137932.52000000002</v>
      </c>
      <c r="G14" s="10"/>
      <c r="H14" s="16">
        <f>SUM(B5:D5)*1032.19</f>
        <v>540867.56</v>
      </c>
      <c r="I14" s="16"/>
      <c r="J14" s="6">
        <f>D6*0.125</f>
        <v>24.375</v>
      </c>
      <c r="K14" s="6">
        <f>J14*3350.81</f>
        <v>81675.99375</v>
      </c>
    </row>
    <row r="15" spans="1:11" ht="15" hidden="1">
      <c r="A15" s="10" t="s">
        <v>15</v>
      </c>
      <c r="B15" s="10">
        <f>(E5/18)+((F5+G5)/22)</f>
        <v>24.944444444444443</v>
      </c>
      <c r="C15" s="10">
        <f>SUM(E5:G5)/80</f>
        <v>6.3625</v>
      </c>
      <c r="D15" s="10">
        <f>SUM(E5:G5)/200.1</f>
        <v>2.543728135932034</v>
      </c>
      <c r="E15" s="10"/>
      <c r="F15" s="11">
        <f>SUM(E5:G5)*263.23</f>
        <v>133984.07</v>
      </c>
      <c r="G15" s="10"/>
      <c r="H15" s="16">
        <f>E5*1032.19</f>
        <v>184762.01</v>
      </c>
      <c r="I15" s="16"/>
      <c r="J15" s="6">
        <f>G6*0.125</f>
        <v>22.375</v>
      </c>
      <c r="K15" s="6">
        <f>J15*3350.81</f>
        <v>74974.37375</v>
      </c>
    </row>
    <row r="16" spans="1:11" ht="15" hidden="1">
      <c r="A16" s="10" t="s">
        <v>16</v>
      </c>
      <c r="B16" s="10">
        <f>(H5/22)+((I5+J5)/21)</f>
        <v>26.748917748917748</v>
      </c>
      <c r="C16" s="10">
        <f>SUM(H5:J5)/80</f>
        <v>7.1375</v>
      </c>
      <c r="D16" s="10">
        <f>SUM(H5:J5)/200.1</f>
        <v>2.8535732133933034</v>
      </c>
      <c r="E16" s="10"/>
      <c r="F16" s="11">
        <f>SUM(H5:J5)*263.23</f>
        <v>150304.33000000002</v>
      </c>
      <c r="G16" s="10"/>
      <c r="H16" s="16" t="s">
        <v>3</v>
      </c>
      <c r="I16" s="16"/>
      <c r="J16" s="6">
        <f>J6*0.125</f>
        <v>20.75</v>
      </c>
      <c r="K16" s="6">
        <f>J16*3350.81</f>
        <v>69529.3075</v>
      </c>
    </row>
    <row r="17" spans="1:11" ht="15" hidden="1">
      <c r="A17" s="10" t="s">
        <v>17</v>
      </c>
      <c r="B17" s="10">
        <f>(K5/24.5)+((L5+M5+N5)/26.64)</f>
        <v>30.080774652203225</v>
      </c>
      <c r="C17" s="10">
        <f>SUM(K5:N5)/80</f>
        <v>9.7625</v>
      </c>
      <c r="D17" s="10">
        <f>SUM(K5:N5)/200.1</f>
        <v>3.903048475762119</v>
      </c>
      <c r="E17" s="10"/>
      <c r="F17" s="11">
        <f>SUM(K5:N5)*263.23</f>
        <v>205582.63</v>
      </c>
      <c r="G17" s="10"/>
      <c r="H17" s="16" t="s">
        <v>3</v>
      </c>
      <c r="I17" s="16"/>
      <c r="J17" s="6">
        <f>N6*0.125</f>
        <v>19.875</v>
      </c>
      <c r="K17" s="6">
        <f>J17*3350.81</f>
        <v>66597.34875</v>
      </c>
    </row>
    <row r="18" spans="1:11" ht="15.75" hidden="1">
      <c r="A18" s="9" t="s">
        <v>1</v>
      </c>
      <c r="B18" s="10">
        <f>SUM(B14:B17)</f>
        <v>110.88524795667652</v>
      </c>
      <c r="C18" s="10">
        <f>SUM(C14:C17)</f>
        <v>29.8125</v>
      </c>
      <c r="D18" s="10">
        <f>SUM(D14:D17)</f>
        <v>11.91904047976012</v>
      </c>
      <c r="E18" s="10"/>
      <c r="F18" s="11">
        <f>SUM(F14:F17)</f>
        <v>627803.55</v>
      </c>
      <c r="G18" s="10"/>
      <c r="H18" s="16">
        <f>SUM(H14:H17)</f>
        <v>725629.5700000001</v>
      </c>
      <c r="I18" s="16"/>
      <c r="K18" s="6">
        <f>SUM(K14:K17)</f>
        <v>292777.02375</v>
      </c>
    </row>
    <row r="19" spans="1:11" ht="15.75" hidden="1">
      <c r="A19" s="9"/>
      <c r="B19" s="10"/>
      <c r="C19" s="10"/>
      <c r="D19" s="10"/>
      <c r="E19" s="10"/>
      <c r="F19" s="11"/>
      <c r="G19" s="10"/>
      <c r="H19" s="16"/>
      <c r="I19" s="16"/>
      <c r="K19" s="6"/>
    </row>
    <row r="20" spans="1:11" ht="15.75" hidden="1">
      <c r="A20" s="9" t="s">
        <v>8</v>
      </c>
      <c r="B20" s="10">
        <v>115.5</v>
      </c>
      <c r="C20" s="10">
        <v>30</v>
      </c>
      <c r="D20" s="10">
        <v>12</v>
      </c>
      <c r="E20" s="10"/>
      <c r="F20" s="11">
        <v>640183</v>
      </c>
      <c r="G20" s="10"/>
      <c r="H20" s="16">
        <v>787560</v>
      </c>
      <c r="I20" s="16"/>
      <c r="K20" s="6">
        <v>1121127</v>
      </c>
    </row>
    <row r="21" spans="1:11" ht="15.75" hidden="1">
      <c r="A21" s="9" t="s">
        <v>29</v>
      </c>
      <c r="B21" s="10">
        <f>B20-B18-1</f>
        <v>3.6147520433234774</v>
      </c>
      <c r="C21" s="10">
        <f>C20-C18</f>
        <v>0.1875</v>
      </c>
      <c r="D21" s="10">
        <f>D20-D18</f>
        <v>0.08095952023987962</v>
      </c>
      <c r="E21" s="10" t="s">
        <v>3</v>
      </c>
      <c r="F21" s="10">
        <f>F20-F18</f>
        <v>12379.449999999953</v>
      </c>
      <c r="G21" s="10" t="s">
        <v>3</v>
      </c>
      <c r="H21" s="16">
        <f>H20-H18</f>
        <v>61930.429999999935</v>
      </c>
      <c r="I21" s="16" t="s">
        <v>3</v>
      </c>
      <c r="J21" t="s">
        <v>3</v>
      </c>
      <c r="K21" s="6">
        <f>K20-K18</f>
        <v>828349.9762500001</v>
      </c>
    </row>
    <row r="22" spans="1:9" ht="15.75" hidden="1">
      <c r="A22" s="9"/>
      <c r="B22" s="10"/>
      <c r="C22" s="10"/>
      <c r="D22" s="10"/>
      <c r="E22" s="10"/>
      <c r="F22" s="10"/>
      <c r="G22" s="10"/>
      <c r="H22" s="16"/>
      <c r="I22" s="16"/>
    </row>
    <row r="23" spans="1:9" ht="40.5" customHeight="1" hidden="1">
      <c r="A23" s="9"/>
      <c r="B23" s="15" t="s">
        <v>23</v>
      </c>
      <c r="C23" s="15" t="s">
        <v>3</v>
      </c>
      <c r="D23" s="10"/>
      <c r="E23" s="10"/>
      <c r="F23" s="10"/>
      <c r="G23" s="10"/>
      <c r="H23" s="16"/>
      <c r="I23" s="16"/>
    </row>
    <row r="24" spans="1:9" ht="15.75" hidden="1">
      <c r="A24" s="9"/>
      <c r="B24" s="10"/>
      <c r="C24" s="10"/>
      <c r="D24" s="10"/>
      <c r="E24" s="10"/>
      <c r="F24" s="10"/>
      <c r="G24" s="10"/>
      <c r="H24" s="16"/>
      <c r="I24" s="16"/>
    </row>
    <row r="25" spans="1:9" ht="15.75" hidden="1">
      <c r="A25" s="9"/>
      <c r="B25" s="10"/>
      <c r="C25" s="10"/>
      <c r="D25" s="10"/>
      <c r="E25" s="10"/>
      <c r="F25" s="10"/>
      <c r="G25" s="10"/>
      <c r="H25" s="16"/>
      <c r="I25" s="16"/>
    </row>
    <row r="26" spans="1:9" ht="25.5" customHeight="1" hidden="1">
      <c r="A26" s="14" t="s">
        <v>34</v>
      </c>
      <c r="B26" s="14" t="s">
        <v>25</v>
      </c>
      <c r="C26" s="10" t="s">
        <v>31</v>
      </c>
      <c r="D26" s="10"/>
      <c r="E26" s="10"/>
      <c r="F26" s="14" t="s">
        <v>33</v>
      </c>
      <c r="G26" s="10" t="s">
        <v>25</v>
      </c>
      <c r="H26" s="16" t="s">
        <v>31</v>
      </c>
      <c r="I26" s="16"/>
    </row>
    <row r="27" spans="1:9" ht="15" hidden="1">
      <c r="A27" s="10" t="s">
        <v>14</v>
      </c>
      <c r="B27" s="10">
        <f>(B5+C5+D5)/18</f>
        <v>29.11111111111111</v>
      </c>
      <c r="C27" s="10">
        <f>SUM(B5:D5)/89</f>
        <v>5.887640449438202</v>
      </c>
      <c r="D27" s="10"/>
      <c r="E27" s="10"/>
      <c r="F27" s="10" t="s">
        <v>14</v>
      </c>
      <c r="G27" s="10">
        <v>29.11111111111111</v>
      </c>
      <c r="H27" s="16">
        <v>5.887640449438202</v>
      </c>
      <c r="I27" s="16"/>
    </row>
    <row r="28" spans="1:9" ht="15" hidden="1">
      <c r="A28" s="10" t="s">
        <v>15</v>
      </c>
      <c r="B28" s="10">
        <f>(E5/18)+((F5+G5)/22)</f>
        <v>24.944444444444443</v>
      </c>
      <c r="C28" s="10">
        <f>SUM(E5:G5)/89</f>
        <v>5.719101123595506</v>
      </c>
      <c r="D28" s="10"/>
      <c r="E28" s="10"/>
      <c r="F28" s="10" t="s">
        <v>15</v>
      </c>
      <c r="G28" s="10">
        <v>23.694444444444443</v>
      </c>
      <c r="H28" s="16">
        <v>5.719101123595506</v>
      </c>
      <c r="I28" s="16"/>
    </row>
    <row r="29" spans="1:9" ht="15" hidden="1">
      <c r="A29" s="10" t="s">
        <v>16</v>
      </c>
      <c r="B29" s="10">
        <f>(H5/22)+((I5+J5)/21)</f>
        <v>26.748917748917748</v>
      </c>
      <c r="C29" s="10">
        <f>SUM(H5:J5)/89</f>
        <v>6.415730337078652</v>
      </c>
      <c r="D29" s="10"/>
      <c r="E29" s="10"/>
      <c r="F29" s="10" t="s">
        <v>16</v>
      </c>
      <c r="G29" s="10">
        <v>24.456521739130437</v>
      </c>
      <c r="H29" s="16">
        <v>6.415730337078652</v>
      </c>
      <c r="I29" s="16"/>
    </row>
    <row r="30" spans="1:9" ht="15" hidden="1">
      <c r="A30" s="10" t="s">
        <v>17</v>
      </c>
      <c r="B30" s="10">
        <f>(K5/24.5)+((L5+M5+N5)/26.64)</f>
        <v>30.080774652203225</v>
      </c>
      <c r="C30" s="10">
        <f>SUM(K5:N5)/89</f>
        <v>8.775280898876405</v>
      </c>
      <c r="D30" s="10"/>
      <c r="E30" s="10"/>
      <c r="F30" s="10" t="s">
        <v>17</v>
      </c>
      <c r="G30" s="10">
        <v>27.926531042479183</v>
      </c>
      <c r="H30" s="16">
        <v>8.775280898876405</v>
      </c>
      <c r="I30" s="16"/>
    </row>
    <row r="31" spans="1:9" ht="15.75" hidden="1">
      <c r="A31" s="9" t="s">
        <v>1</v>
      </c>
      <c r="B31" s="10">
        <f>SUM(B27:B30)</f>
        <v>110.88524795667652</v>
      </c>
      <c r="C31" s="10">
        <f>SUM(C27:C30)</f>
        <v>26.79775280898877</v>
      </c>
      <c r="D31" s="10"/>
      <c r="E31" s="10"/>
      <c r="F31" s="10" t="s">
        <v>1</v>
      </c>
      <c r="G31" s="10">
        <v>105.18860833716518</v>
      </c>
      <c r="H31" s="16">
        <v>26.79775280898877</v>
      </c>
      <c r="I31" s="16"/>
    </row>
    <row r="32" spans="1:9" ht="15.75" hidden="1">
      <c r="A32" s="9"/>
      <c r="B32" s="10"/>
      <c r="C32" s="10"/>
      <c r="D32" s="10"/>
      <c r="E32" s="10"/>
      <c r="F32" s="10"/>
      <c r="G32" s="10"/>
      <c r="H32" s="16"/>
      <c r="I32" s="16"/>
    </row>
    <row r="33" spans="1:9" ht="15.75" hidden="1">
      <c r="A33" s="9"/>
      <c r="B33" s="10"/>
      <c r="C33" s="10"/>
      <c r="D33" s="10"/>
      <c r="E33" s="10"/>
      <c r="F33" s="10"/>
      <c r="G33" s="10"/>
      <c r="H33" s="16"/>
      <c r="I33" s="16"/>
    </row>
    <row r="34" spans="1:9" ht="24" customHeight="1" hidden="1">
      <c r="A34" s="14" t="s">
        <v>32</v>
      </c>
      <c r="B34" s="10" t="s">
        <v>25</v>
      </c>
      <c r="C34" s="10" t="s">
        <v>31</v>
      </c>
      <c r="D34" s="10"/>
      <c r="E34" s="10"/>
      <c r="F34" s="14" t="s">
        <v>35</v>
      </c>
      <c r="G34" s="10" t="s">
        <v>25</v>
      </c>
      <c r="H34" s="16" t="s">
        <v>31</v>
      </c>
      <c r="I34" s="16"/>
    </row>
    <row r="35" spans="1:9" ht="15.75" hidden="1">
      <c r="A35" s="9" t="s">
        <v>14</v>
      </c>
      <c r="B35" s="10">
        <v>26.2</v>
      </c>
      <c r="C35" s="10">
        <v>5.887640449438202</v>
      </c>
      <c r="D35" s="10"/>
      <c r="E35" s="10"/>
      <c r="F35" s="10" t="s">
        <v>14</v>
      </c>
      <c r="G35" s="10">
        <v>29.11111111111111</v>
      </c>
      <c r="H35" s="16">
        <v>5.887640449438202</v>
      </c>
      <c r="I35" s="16"/>
    </row>
    <row r="36" spans="1:9" ht="15.75" hidden="1">
      <c r="A36" s="9" t="s">
        <v>15</v>
      </c>
      <c r="B36" s="10">
        <v>22.7</v>
      </c>
      <c r="C36" s="10">
        <v>5.719101123595506</v>
      </c>
      <c r="D36" s="10"/>
      <c r="E36" s="10"/>
      <c r="F36" s="10" t="s">
        <v>15</v>
      </c>
      <c r="G36" s="10">
        <v>24.944444444444443</v>
      </c>
      <c r="H36" s="16">
        <v>5.719101123595506</v>
      </c>
      <c r="I36" s="16"/>
    </row>
    <row r="37" spans="1:9" ht="15.75" hidden="1">
      <c r="A37" s="9" t="s">
        <v>16</v>
      </c>
      <c r="B37" s="10">
        <v>24.456521739130437</v>
      </c>
      <c r="C37" s="10">
        <v>6.415730337078652</v>
      </c>
      <c r="D37" s="10"/>
      <c r="E37" s="10"/>
      <c r="F37" s="10" t="s">
        <v>16</v>
      </c>
      <c r="G37" s="10">
        <v>25.22924901185771</v>
      </c>
      <c r="H37" s="16">
        <v>6.415730337078652</v>
      </c>
      <c r="I37" s="16"/>
    </row>
    <row r="38" spans="1:9" ht="15.75" hidden="1">
      <c r="A38" s="9" t="s">
        <v>17</v>
      </c>
      <c r="B38" s="10">
        <v>27.926531042479183</v>
      </c>
      <c r="C38" s="10">
        <v>8.775280898876405</v>
      </c>
      <c r="D38" s="10"/>
      <c r="E38" s="10"/>
      <c r="F38" s="10" t="s">
        <v>17</v>
      </c>
      <c r="G38" s="10">
        <v>27.926531042479183</v>
      </c>
      <c r="H38" s="16">
        <v>8.775280898876405</v>
      </c>
      <c r="I38" s="16"/>
    </row>
    <row r="39" spans="1:9" ht="15.75" hidden="1">
      <c r="A39" s="9" t="s">
        <v>1</v>
      </c>
      <c r="B39" s="10">
        <v>101.28305278160963</v>
      </c>
      <c r="C39" s="10">
        <v>26.79775280898877</v>
      </c>
      <c r="D39" s="10"/>
      <c r="E39" s="10"/>
      <c r="F39" s="10" t="s">
        <v>1</v>
      </c>
      <c r="G39" s="10">
        <v>107.21133560989244</v>
      </c>
      <c r="H39" s="16">
        <v>26.79775280898877</v>
      </c>
      <c r="I39" s="16"/>
    </row>
    <row r="40" spans="1:9" ht="15.75" hidden="1">
      <c r="A40" s="9"/>
      <c r="B40" s="10"/>
      <c r="C40" s="10"/>
      <c r="D40" s="10"/>
      <c r="E40" s="10"/>
      <c r="F40" s="10"/>
      <c r="G40" s="10"/>
      <c r="H40" s="16"/>
      <c r="I40" s="16"/>
    </row>
    <row r="41" spans="1:9" ht="15.75">
      <c r="A41" s="9" t="s">
        <v>40</v>
      </c>
      <c r="B41" s="10"/>
      <c r="C41" s="10"/>
      <c r="D41" s="10"/>
      <c r="E41" s="10"/>
      <c r="F41" s="10"/>
      <c r="G41" s="10"/>
      <c r="H41" s="37">
        <v>102.5</v>
      </c>
      <c r="I41" s="37"/>
    </row>
    <row r="42" spans="1:9" ht="15.75">
      <c r="A42" s="9" t="s">
        <v>39</v>
      </c>
      <c r="B42" s="10"/>
      <c r="C42" s="10"/>
      <c r="D42" s="10"/>
      <c r="E42" s="10"/>
      <c r="F42" s="10"/>
      <c r="G42" s="10"/>
      <c r="H42" s="37">
        <v>106.5</v>
      </c>
      <c r="I42" s="37"/>
    </row>
    <row r="43" spans="1:9" ht="15.75">
      <c r="A43" s="9" t="s">
        <v>38</v>
      </c>
      <c r="B43" s="10"/>
      <c r="C43" s="10"/>
      <c r="D43" s="10"/>
      <c r="E43" s="10"/>
      <c r="F43" s="10"/>
      <c r="G43" s="10"/>
      <c r="H43" s="37">
        <v>109</v>
      </c>
      <c r="I43" s="37"/>
    </row>
    <row r="47" spans="1:7" ht="20.25">
      <c r="A47" s="24" t="s">
        <v>43</v>
      </c>
      <c r="B47" s="25"/>
      <c r="C47" s="25"/>
      <c r="D47" s="25"/>
      <c r="E47" s="23"/>
      <c r="F47" s="23"/>
      <c r="G47" s="23"/>
    </row>
    <row r="48" spans="1:7" ht="15.75">
      <c r="A48" s="28" t="s">
        <v>44</v>
      </c>
      <c r="B48" s="25"/>
      <c r="C48" s="25"/>
      <c r="D48" s="25"/>
      <c r="E48" s="23"/>
      <c r="F48" s="23"/>
      <c r="G48" s="23"/>
    </row>
    <row r="49" spans="1:7" ht="15">
      <c r="A49" s="21" t="s">
        <v>9</v>
      </c>
      <c r="B49" s="38" t="s">
        <v>10</v>
      </c>
      <c r="C49" s="38"/>
      <c r="D49" s="38" t="s">
        <v>11</v>
      </c>
      <c r="E49" s="38"/>
      <c r="F49" s="38" t="s">
        <v>12</v>
      </c>
      <c r="G49" s="38"/>
    </row>
    <row r="50" spans="1:7" ht="15">
      <c r="A50" s="22" t="s">
        <v>13</v>
      </c>
      <c r="B50" s="39">
        <v>18</v>
      </c>
      <c r="C50" s="39"/>
      <c r="D50" s="39">
        <v>21</v>
      </c>
      <c r="E50" s="39"/>
      <c r="F50" s="39">
        <v>24</v>
      </c>
      <c r="G50" s="39"/>
    </row>
    <row r="51" spans="1:7" ht="15">
      <c r="A51" s="22" t="s">
        <v>4</v>
      </c>
      <c r="B51" s="39">
        <v>22</v>
      </c>
      <c r="C51" s="39"/>
      <c r="D51" s="39">
        <v>26</v>
      </c>
      <c r="E51" s="39"/>
      <c r="F51" s="39">
        <v>29</v>
      </c>
      <c r="G51" s="39"/>
    </row>
    <row r="52" spans="1:7" ht="15">
      <c r="A52" s="22" t="s">
        <v>5</v>
      </c>
      <c r="B52" s="39">
        <v>21</v>
      </c>
      <c r="C52" s="39"/>
      <c r="D52" s="39">
        <v>26</v>
      </c>
      <c r="E52" s="39"/>
      <c r="F52" s="39">
        <v>29</v>
      </c>
      <c r="G52" s="39"/>
    </row>
    <row r="53" spans="1:7" ht="15">
      <c r="A53" s="22" t="s">
        <v>6</v>
      </c>
      <c r="B53" s="39">
        <v>24.5</v>
      </c>
      <c r="C53" s="39"/>
      <c r="D53" s="39">
        <v>26</v>
      </c>
      <c r="E53" s="39"/>
      <c r="F53" s="39">
        <v>29</v>
      </c>
      <c r="G53" s="39"/>
    </row>
    <row r="54" spans="1:7" ht="15">
      <c r="A54" s="22" t="s">
        <v>7</v>
      </c>
      <c r="B54" s="39">
        <v>26.64</v>
      </c>
      <c r="C54" s="39"/>
      <c r="D54" s="39">
        <v>29</v>
      </c>
      <c r="E54" s="39"/>
      <c r="F54" s="39">
        <v>32</v>
      </c>
      <c r="G54" s="39"/>
    </row>
  </sheetData>
  <sheetProtection/>
  <mergeCells count="26">
    <mergeCell ref="B52:C52"/>
    <mergeCell ref="B53:C53"/>
    <mergeCell ref="B54:C54"/>
    <mergeCell ref="D52:E52"/>
    <mergeCell ref="D53:E53"/>
    <mergeCell ref="D54:E54"/>
    <mergeCell ref="F52:G52"/>
    <mergeCell ref="F53:G53"/>
    <mergeCell ref="F54:G54"/>
    <mergeCell ref="B49:C49"/>
    <mergeCell ref="B50:C50"/>
    <mergeCell ref="B51:C51"/>
    <mergeCell ref="F49:G49"/>
    <mergeCell ref="F50:G50"/>
    <mergeCell ref="F51:G51"/>
    <mergeCell ref="D49:E49"/>
    <mergeCell ref="D50:E50"/>
    <mergeCell ref="D51:E51"/>
    <mergeCell ref="F12:G12"/>
    <mergeCell ref="H12:I12"/>
    <mergeCell ref="J12:K12"/>
    <mergeCell ref="A3:B3"/>
    <mergeCell ref="H11:I11"/>
    <mergeCell ref="H43:I43"/>
    <mergeCell ref="H42:I42"/>
    <mergeCell ref="H41:I41"/>
  </mergeCells>
  <printOptions/>
  <pageMargins left="0.5" right="0.5" top="1" bottom="1" header="0.5" footer="0.5"/>
  <pageSetup horizontalDpi="300" verticalDpi="300" orientation="landscape" r:id="rId1"/>
  <headerFooter alignWithMargins="0">
    <oddHeader>&amp;C&amp;"Arial,Bold"&amp;28ALLOTTED ADM COMPARISON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Edenton-Chowan Schools</dc:creator>
  <cp:keywords/>
  <dc:description/>
  <cp:lastModifiedBy> </cp:lastModifiedBy>
  <cp:lastPrinted>2009-08-03T14:15:12Z</cp:lastPrinted>
  <dcterms:created xsi:type="dcterms:W3CDTF">2002-03-12T15:08:30Z</dcterms:created>
  <dcterms:modified xsi:type="dcterms:W3CDTF">2009-08-03T19:47:14Z</dcterms:modified>
  <cp:category/>
  <cp:version/>
  <cp:contentType/>
  <cp:contentStatus/>
</cp:coreProperties>
</file>